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3"/>
  </bookViews>
  <sheets>
    <sheet name="26.01.2018 " sheetId="1" state="hidden" r:id="rId1"/>
    <sheet name="20.05.19" sheetId="2" r:id="rId2"/>
    <sheet name="17.05.19" sheetId="3" r:id="rId3"/>
    <sheet name="16.05.19" sheetId="4" r:id="rId4"/>
  </sheets>
  <definedNames>
    <definedName name="_xlnm.Print_Area" localSheetId="3">'16.05.19'!$A$1:$C$32</definedName>
    <definedName name="_xlnm.Print_Area" localSheetId="2">'17.05.19'!$A$1:$C$34</definedName>
    <definedName name="_xlnm.Print_Area" localSheetId="1">'20.05.19'!$A$1:$C$52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<sst xmlns="http://schemas.openxmlformats.org/spreadsheetml/2006/main" count="197" uniqueCount="119">
  <si>
    <t>вхідні двері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</si>
  <si>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</si>
  <si>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</si>
  <si>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</si>
  <si>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</si>
  <si>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</si>
  <si>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</si>
  <si>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</si>
  <si>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</si>
  <si>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</si>
  <si>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</si>
  <si>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</si>
  <si>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</si>
  <si>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</si>
  <si>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</si>
  <si>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</si>
  <si>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</si>
  <si>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</si>
  <si>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</si>
  <si>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</si>
  <si>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</si>
  <si>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</si>
  <si>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</si>
  <si>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</si>
  <si>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</si>
  <si>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</si>
  <si>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</si>
  <si>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</si>
  <si>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</si>
  <si>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</si>
  <si>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</si>
  <si>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</si>
  <si>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</si>
  <si>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</si>
  <si>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</si>
  <si>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</si>
  <si>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</si>
  <si>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</si>
  <si>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</si>
  <si>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</si>
  <si>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</si>
  <si>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</si>
  <si>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</si>
  <si>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</si>
  <si>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</si>
  <si>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</si>
  <si>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</si>
  <si>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</si>
  <si>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</si>
  <si>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</si>
  <si>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</si>
  <si>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</si>
  <si>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транспортні послуги</t>
  </si>
  <si>
    <t>Управління освіти</t>
  </si>
  <si>
    <t>Управління культури</t>
  </si>
  <si>
    <t>спостерігання за спрацюванням установок пожежної сигналізації</t>
  </si>
  <si>
    <t>послуги охорони</t>
  </si>
  <si>
    <t>Управління ЖКГ та Б</t>
  </si>
  <si>
    <t>КП КК "Північна", видалення дерев</t>
  </si>
  <si>
    <t>бактеріологічний контроль</t>
  </si>
  <si>
    <t xml:space="preserve">телекомунікаційні послуги </t>
  </si>
  <si>
    <t>канцелярські товари</t>
  </si>
  <si>
    <t>електромонтажні роботи</t>
  </si>
  <si>
    <t>повірка та вимірювання температури</t>
  </si>
  <si>
    <t>повірка теплолічильників</t>
  </si>
  <si>
    <t>повірка лічильників</t>
  </si>
  <si>
    <t>ремонт картриджа</t>
  </si>
  <si>
    <t>флешки</t>
  </si>
  <si>
    <t>запчастини для бензотримера</t>
  </si>
  <si>
    <t>конверти марковані, марки  для адмінкомісії</t>
  </si>
  <si>
    <t>послуги з публікації оголошення</t>
  </si>
  <si>
    <t>ПОГ "НДІІАМ", проектно-кошторисна документація по об’єкту "Реставрація та пристосування пам’ятки архітектури комплексу споруд "Поштова станція"</t>
  </si>
  <si>
    <t>придбання цифрового фотоапарату</t>
  </si>
  <si>
    <t xml:space="preserve">Відділ з питань фізичної культури і спорту </t>
  </si>
  <si>
    <t>придбання боксерського шолому та перчаток</t>
  </si>
  <si>
    <t>обслуговування прибудинкової території</t>
  </si>
  <si>
    <t xml:space="preserve">теплопостачання </t>
  </si>
  <si>
    <t xml:space="preserve">водопостачання </t>
  </si>
  <si>
    <t>тверде паливо, вивіз сміття</t>
  </si>
  <si>
    <t xml:space="preserve">послуги нотаріуса Кузьменко за завірення положення </t>
  </si>
  <si>
    <t>продовження реєстрації доменного імені</t>
  </si>
  <si>
    <t>поточний ремонт заземлення по відділу історії (музей)</t>
  </si>
  <si>
    <t>компенсація пільг на ЖКП сім’ям загиблих військовослужбовців</t>
  </si>
  <si>
    <t xml:space="preserve">придбання енергозберігаючих ламп </t>
  </si>
  <si>
    <t>адміністративний збір за реєстрування статуту</t>
  </si>
  <si>
    <t>Територіальний центр</t>
  </si>
  <si>
    <t>пологовий будинок</t>
  </si>
  <si>
    <t xml:space="preserve">Фінансування видатків міського бюджету за 16.05.2019 року  </t>
  </si>
  <si>
    <t>Стаття видатків</t>
  </si>
  <si>
    <t>Захищені статті всього, в тому числі:</t>
  </si>
  <si>
    <t>Заробітна плата</t>
  </si>
  <si>
    <t xml:space="preserve">Центр  реабілітації для дітей з інвалідністю «Віра» </t>
  </si>
  <si>
    <t>Соціальні виплати</t>
  </si>
  <si>
    <t xml:space="preserve">Інші поточні видатки всього, в тому числі: </t>
  </si>
  <si>
    <t>Центр  реабілітації для дітей з інвалідністю</t>
  </si>
  <si>
    <t>рішення виконкому № 132 -  послуги по встановленню біотуалетів на День міста</t>
  </si>
  <si>
    <t>придбання екрану по проекту  Громадського бюджету (музей)</t>
  </si>
  <si>
    <t>Спеціальний фонд (капітальні та інші видатки)</t>
  </si>
  <si>
    <t>Разом загальний і спеціальний фонди</t>
  </si>
  <si>
    <t xml:space="preserve">Фінансування видатків міського бюджету за 17.05.2019 року  </t>
  </si>
  <si>
    <t>проект Громадського бюджету,  проектно-кошторисна документація по об’єкту "Благоустрій переходу між основними будівлями лікувальних закладів"</t>
  </si>
  <si>
    <t>МЦ "Спорт для всіх"</t>
  </si>
  <si>
    <t>Центральна міська лікарня</t>
  </si>
  <si>
    <t>проект Громадського бюджету  "Університет третього віку", акустична система 8 000,0 грн, ноутбук 22 000,0 грн., цифровий фотоапарат 15 000,0 грн.</t>
  </si>
  <si>
    <t xml:space="preserve">проект Громадського бюджету  "Університет третього віку", крісла для актової зали </t>
  </si>
  <si>
    <t xml:space="preserve">проект Громадського бюджету  "Університет третього віку", подовжувач на котушці </t>
  </si>
  <si>
    <t xml:space="preserve">управління освіти, виплати звільненим </t>
  </si>
  <si>
    <t>управління освіти</t>
  </si>
  <si>
    <t xml:space="preserve">Центр первинної медико-санітарної допомоги, відшкодування за безоплатно відпущені ліки </t>
  </si>
  <si>
    <t>програма підтримки Ради ветеранів (вивіз сміття)</t>
  </si>
  <si>
    <t>поточний ремонт пральні ДНЗ № 9</t>
  </si>
  <si>
    <t>будівельні матеріали для ДНЗ № 25</t>
  </si>
  <si>
    <t xml:space="preserve">Виконавчий комітет </t>
  </si>
  <si>
    <t xml:space="preserve">рішення виконкому № 160, придбання ритуального вінка </t>
  </si>
  <si>
    <t>КП "ВУКГ", ліквідація стихійних сміттєзвалищ</t>
  </si>
  <si>
    <t>КП "ВУКГ", підрізання дерев</t>
  </si>
  <si>
    <t>КП "ВУКГ", фарбування урн</t>
  </si>
  <si>
    <t>ТРК "Ніжинське телебачення", виплата заборгованості по ПДФО, ЄСВ</t>
  </si>
  <si>
    <t xml:space="preserve">Фінансування видатків міського бюджету за 20.05.2019 року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</si>
</sst>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justify" wrapText="1"/>
    </xf>
    <xf numFmtId="4" fontId="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justify" wrapText="1"/>
    </xf>
    <xf numFmtId="4" fontId="5" fillId="0" borderId="0" xfId="0" applyNumberFormat="1" applyFont="1" applyFill="1" applyAlignment="1">
      <alignment/>
    </xf>
    <xf numFmtId="43" fontId="5" fillId="0" borderId="10" xfId="60" applyFont="1" applyFill="1" applyBorder="1" applyAlignment="1">
      <alignment horizontal="center" vertical="center"/>
    </xf>
    <xf numFmtId="43" fontId="6" fillId="0" borderId="10" xfId="6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3" fontId="4" fillId="0" borderId="10" xfId="6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3" fontId="7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0" xfId="6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6" fillId="0" borderId="10" xfId="6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9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61" t="s">
        <v>45</v>
      </c>
      <c r="B1" s="61"/>
      <c r="C1" s="61"/>
      <c r="D1" s="61"/>
    </row>
    <row r="2" spans="1:4" ht="18.75">
      <c r="A2" s="5" t="s">
        <v>8</v>
      </c>
      <c r="C2" s="16" t="s">
        <v>9</v>
      </c>
      <c r="D2" s="6"/>
    </row>
    <row r="3" spans="1:4" s="4" customFormat="1" ht="24" customHeight="1">
      <c r="A3" s="1" t="s">
        <v>4</v>
      </c>
      <c r="B3" s="1" t="s">
        <v>5</v>
      </c>
      <c r="C3" s="9" t="s">
        <v>6</v>
      </c>
      <c r="D3" s="7"/>
    </row>
    <row r="4" spans="1:4" s="4" customFormat="1" ht="24" customHeight="1">
      <c r="A4" s="1" t="s">
        <v>2</v>
      </c>
      <c r="B4" s="3" t="s">
        <v>49</v>
      </c>
      <c r="C4" s="14">
        <v>104512.17</v>
      </c>
      <c r="D4" s="7"/>
    </row>
    <row r="5" spans="1:4" s="4" customFormat="1" ht="21" customHeight="1">
      <c r="A5" s="1" t="s">
        <v>15</v>
      </c>
      <c r="B5" s="3" t="s">
        <v>16</v>
      </c>
      <c r="C5" s="14">
        <v>18123.9</v>
      </c>
      <c r="D5" s="7"/>
    </row>
    <row r="6" spans="1:4" s="4" customFormat="1" ht="21" customHeight="1">
      <c r="A6" s="1"/>
      <c r="B6" s="3" t="s">
        <v>46</v>
      </c>
      <c r="C6" s="14">
        <v>2262.43</v>
      </c>
      <c r="D6" s="7"/>
    </row>
    <row r="7" spans="1:4" s="4" customFormat="1" ht="21" customHeight="1">
      <c r="A7" s="1" t="s">
        <v>17</v>
      </c>
      <c r="B7" s="3"/>
      <c r="C7" s="14"/>
      <c r="D7" s="7"/>
    </row>
    <row r="8" spans="1:4" s="4" customFormat="1" ht="22.5" customHeight="1">
      <c r="A8" s="1" t="s">
        <v>7</v>
      </c>
      <c r="B8" s="3" t="s">
        <v>12</v>
      </c>
      <c r="C8" s="14">
        <v>1362.13</v>
      </c>
      <c r="D8" s="7"/>
    </row>
    <row r="9" spans="2:4" s="4" customFormat="1" ht="21" customHeight="1">
      <c r="B9" s="3" t="s">
        <v>14</v>
      </c>
      <c r="C9" s="14">
        <v>50387.14</v>
      </c>
      <c r="D9" s="7"/>
    </row>
    <row r="10" spans="1:4" s="4" customFormat="1" ht="21" customHeight="1">
      <c r="A10" s="1"/>
      <c r="B10" s="3" t="s">
        <v>13</v>
      </c>
      <c r="C10" s="15"/>
      <c r="D10" s="7"/>
    </row>
    <row r="11" spans="1:4" s="4" customFormat="1" ht="21" customHeight="1">
      <c r="A11" s="1"/>
      <c r="B11" s="3" t="s">
        <v>18</v>
      </c>
      <c r="C11" s="15">
        <v>3893.88</v>
      </c>
      <c r="D11" s="7"/>
    </row>
    <row r="12" spans="1:4" s="4" customFormat="1" ht="21" customHeight="1">
      <c r="A12" s="1"/>
      <c r="B12" s="3" t="s">
        <v>24</v>
      </c>
      <c r="C12" s="15"/>
      <c r="D12" s="7"/>
    </row>
    <row r="13" spans="1:4" s="8" customFormat="1" ht="21.75" customHeight="1">
      <c r="A13" s="1"/>
      <c r="B13" s="1" t="s">
        <v>10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8</v>
      </c>
    </row>
    <row r="16" spans="1:4" s="8" customFormat="1" ht="21.75" customHeight="1">
      <c r="A16" s="1"/>
      <c r="B16" s="1" t="s">
        <v>11</v>
      </c>
      <c r="C16" s="17">
        <f>SUM(C17:C32)</f>
        <v>2240.83</v>
      </c>
      <c r="D16" s="2"/>
    </row>
    <row r="17" spans="1:4" s="8" customFormat="1" ht="21.75" customHeight="1">
      <c r="A17" s="1" t="s">
        <v>21</v>
      </c>
      <c r="B17" s="3" t="s">
        <v>41</v>
      </c>
      <c r="C17" s="15">
        <v>94.8</v>
      </c>
      <c r="D17" s="2"/>
    </row>
    <row r="18" spans="1:4" s="8" customFormat="1" ht="21.75" customHeight="1">
      <c r="A18" s="1"/>
      <c r="B18" s="3" t="s">
        <v>42</v>
      </c>
      <c r="C18" s="15">
        <v>491.92</v>
      </c>
      <c r="D18" s="2"/>
    </row>
    <row r="19" spans="1:4" s="8" customFormat="1" ht="18" customHeight="1">
      <c r="A19" s="1" t="s">
        <v>47</v>
      </c>
      <c r="B19" s="3" t="s">
        <v>48</v>
      </c>
      <c r="C19" s="15">
        <v>72</v>
      </c>
      <c r="D19" s="11"/>
    </row>
    <row r="20" spans="1:4" s="8" customFormat="1" ht="18" customHeight="1">
      <c r="A20" s="1" t="s">
        <v>43</v>
      </c>
      <c r="B20" s="3" t="s">
        <v>42</v>
      </c>
      <c r="C20" s="15">
        <v>261.32</v>
      </c>
      <c r="D20" s="11"/>
    </row>
    <row r="21" spans="1:4" s="8" customFormat="1" ht="18" customHeight="1">
      <c r="A21" s="1" t="s">
        <v>50</v>
      </c>
      <c r="B21" s="3" t="s">
        <v>51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3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20</v>
      </c>
      <c r="C34" s="17">
        <f>SUM(C35:C35)</f>
        <v>0</v>
      </c>
      <c r="D34" s="2"/>
    </row>
    <row r="35" spans="1:4" s="8" customFormat="1" ht="35.25" customHeight="1" hidden="1">
      <c r="A35" s="1" t="s">
        <v>21</v>
      </c>
      <c r="B35" s="3" t="s">
        <v>38</v>
      </c>
      <c r="C35" s="15"/>
      <c r="D35" s="2"/>
    </row>
    <row r="36" spans="1:4" s="8" customFormat="1" ht="20.25" hidden="1">
      <c r="A36" s="3"/>
      <c r="B36" s="12" t="s">
        <v>23</v>
      </c>
      <c r="C36" s="19">
        <f>SUM(C37:C54)</f>
        <v>0</v>
      </c>
      <c r="D36" s="2"/>
    </row>
    <row r="37" spans="1:4" s="8" customFormat="1" ht="56.25" hidden="1">
      <c r="A37" s="1" t="s">
        <v>19</v>
      </c>
      <c r="B37" s="3" t="s">
        <v>26</v>
      </c>
      <c r="C37" s="15"/>
      <c r="D37" s="2"/>
    </row>
    <row r="38" spans="1:4" s="8" customFormat="1" ht="56.25" hidden="1">
      <c r="A38" s="1"/>
      <c r="B38" s="3" t="s">
        <v>25</v>
      </c>
      <c r="C38" s="15"/>
      <c r="D38" s="2"/>
    </row>
    <row r="39" spans="1:4" s="8" customFormat="1" ht="56.25" hidden="1">
      <c r="A39" s="1"/>
      <c r="B39" s="3" t="s">
        <v>27</v>
      </c>
      <c r="C39" s="15"/>
      <c r="D39" s="2"/>
    </row>
    <row r="40" spans="1:4" s="8" customFormat="1" ht="37.5" hidden="1">
      <c r="A40" s="1"/>
      <c r="B40" s="3" t="s">
        <v>28</v>
      </c>
      <c r="C40" s="15"/>
      <c r="D40" s="2"/>
    </row>
    <row r="41" spans="1:4" s="8" customFormat="1" ht="37.5" hidden="1">
      <c r="A41" s="1"/>
      <c r="B41" s="3" t="s">
        <v>29</v>
      </c>
      <c r="C41" s="15"/>
      <c r="D41" s="2"/>
    </row>
    <row r="42" spans="1:4" s="8" customFormat="1" ht="18.75" hidden="1">
      <c r="A42" s="1"/>
      <c r="B42" s="3" t="s">
        <v>30</v>
      </c>
      <c r="C42" s="15"/>
      <c r="D42" s="2"/>
    </row>
    <row r="43" spans="1:4" s="8" customFormat="1" ht="18.75" hidden="1">
      <c r="A43" s="1"/>
      <c r="B43" s="3" t="s">
        <v>31</v>
      </c>
      <c r="C43" s="15"/>
      <c r="D43" s="2"/>
    </row>
    <row r="44" spans="1:4" s="8" customFormat="1" ht="18.75" hidden="1">
      <c r="A44" s="1"/>
      <c r="B44" s="3" t="s">
        <v>33</v>
      </c>
      <c r="C44" s="15"/>
      <c r="D44" s="2"/>
    </row>
    <row r="45" spans="1:4" s="8" customFormat="1" ht="18.75" hidden="1">
      <c r="A45" s="1"/>
      <c r="B45" s="3" t="s">
        <v>32</v>
      </c>
      <c r="C45" s="15"/>
      <c r="D45" s="2"/>
    </row>
    <row r="46" spans="1:4" s="8" customFormat="1" ht="37.5" hidden="1">
      <c r="A46" s="1"/>
      <c r="B46" s="3" t="s">
        <v>34</v>
      </c>
      <c r="C46" s="15"/>
      <c r="D46" s="2"/>
    </row>
    <row r="47" spans="1:4" s="8" customFormat="1" ht="37.5" hidden="1">
      <c r="A47" s="1" t="s">
        <v>22</v>
      </c>
      <c r="B47" s="3" t="s">
        <v>35</v>
      </c>
      <c r="C47" s="15"/>
      <c r="D47" s="2"/>
    </row>
    <row r="48" spans="1:4" s="8" customFormat="1" ht="18.75" hidden="1">
      <c r="A48" s="1"/>
      <c r="B48" s="3" t="s">
        <v>36</v>
      </c>
      <c r="C48" s="15"/>
      <c r="D48" s="2"/>
    </row>
    <row r="49" spans="1:4" s="8" customFormat="1" ht="37.5" hidden="1">
      <c r="A49" s="1" t="s">
        <v>21</v>
      </c>
      <c r="B49" s="3" t="s">
        <v>37</v>
      </c>
      <c r="C49" s="15"/>
      <c r="D49" s="2"/>
    </row>
    <row r="50" spans="1:4" s="8" customFormat="1" ht="18.75" hidden="1">
      <c r="A50" s="1"/>
      <c r="B50" s="3" t="s">
        <v>39</v>
      </c>
      <c r="C50" s="15"/>
      <c r="D50" s="2"/>
    </row>
    <row r="51" spans="1:4" s="8" customFormat="1" ht="18.75">
      <c r="A51" s="1"/>
      <c r="B51" s="1" t="s">
        <v>40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8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5"/>
  <cols>
    <col min="1" max="1" width="30.00390625" style="27" customWidth="1"/>
    <col min="2" max="2" width="77.28125" style="27" customWidth="1"/>
    <col min="3" max="3" width="22.00390625" style="46" customWidth="1"/>
    <col min="4" max="4" width="8.8515625" style="45" hidden="1" customWidth="1"/>
    <col min="5" max="5" width="19.28125" style="27" customWidth="1"/>
    <col min="6" max="6" width="11.7109375" style="27" bestFit="1" customWidth="1"/>
    <col min="7" max="16384" width="9.140625" style="27" customWidth="1"/>
  </cols>
  <sheetData>
    <row r="1" spans="1:4" ht="22.5">
      <c r="A1" s="62" t="s">
        <v>118</v>
      </c>
      <c r="B1" s="62"/>
      <c r="C1" s="62"/>
      <c r="D1" s="62"/>
    </row>
    <row r="2" spans="1:4" ht="18.75">
      <c r="A2" s="27" t="s">
        <v>8</v>
      </c>
      <c r="C2" s="28"/>
      <c r="D2" s="29"/>
    </row>
    <row r="3" spans="1:4" s="26" customFormat="1" ht="24" customHeight="1">
      <c r="A3" s="30"/>
      <c r="B3" s="50" t="s">
        <v>5</v>
      </c>
      <c r="C3" s="49" t="s">
        <v>6</v>
      </c>
      <c r="D3" s="9"/>
    </row>
    <row r="4" spans="1:4" s="26" customFormat="1" ht="24" customHeight="1">
      <c r="A4" s="50" t="s">
        <v>88</v>
      </c>
      <c r="B4" s="50" t="s">
        <v>89</v>
      </c>
      <c r="C4" s="54">
        <f>SUM(C5:C16)</f>
        <v>241032.27</v>
      </c>
      <c r="D4" s="9"/>
    </row>
    <row r="5" spans="1:4" s="26" customFormat="1" ht="21" customHeight="1">
      <c r="A5" s="52" t="s">
        <v>90</v>
      </c>
      <c r="B5" s="31" t="s">
        <v>106</v>
      </c>
      <c r="C5" s="32">
        <v>2220.42</v>
      </c>
      <c r="D5" s="9"/>
    </row>
    <row r="6" spans="1:4" s="26" customFormat="1" ht="21" customHeight="1">
      <c r="A6" s="30" t="s">
        <v>15</v>
      </c>
      <c r="B6" s="33" t="s">
        <v>86</v>
      </c>
      <c r="C6" s="32">
        <v>12543.01</v>
      </c>
      <c r="D6" s="9"/>
    </row>
    <row r="7" spans="1:4" s="26" customFormat="1" ht="21" customHeight="1">
      <c r="A7" s="30"/>
      <c r="B7" s="33"/>
      <c r="C7" s="32"/>
      <c r="D7" s="9"/>
    </row>
    <row r="8" spans="1:4" s="26" customFormat="1" ht="19.5" customHeight="1">
      <c r="A8" s="30" t="s">
        <v>17</v>
      </c>
      <c r="B8" s="33" t="s">
        <v>86</v>
      </c>
      <c r="C8" s="32">
        <v>370</v>
      </c>
      <c r="D8" s="9"/>
    </row>
    <row r="9" spans="1:4" s="26" customFormat="1" ht="19.5" customHeight="1">
      <c r="A9" s="30"/>
      <c r="B9" s="33" t="s">
        <v>107</v>
      </c>
      <c r="C9" s="32">
        <v>4320</v>
      </c>
      <c r="D9" s="9"/>
    </row>
    <row r="10" spans="1:4" s="26" customFormat="1" ht="19.5" customHeight="1">
      <c r="A10" s="30"/>
      <c r="B10" s="33"/>
      <c r="C10" s="32"/>
      <c r="D10" s="9"/>
    </row>
    <row r="11" spans="1:4" s="26" customFormat="1" ht="22.5" customHeight="1">
      <c r="A11" s="30" t="s">
        <v>7</v>
      </c>
      <c r="B11" s="31" t="s">
        <v>76</v>
      </c>
      <c r="C11" s="32">
        <v>3012.67</v>
      </c>
      <c r="D11" s="9"/>
    </row>
    <row r="12" spans="1:4" s="26" customFormat="1" ht="21" customHeight="1">
      <c r="A12" s="34"/>
      <c r="B12" s="31" t="s">
        <v>77</v>
      </c>
      <c r="C12" s="32">
        <v>49834.76</v>
      </c>
      <c r="D12" s="9"/>
    </row>
    <row r="13" spans="1:6" s="26" customFormat="1" ht="21" customHeight="1">
      <c r="A13" s="30"/>
      <c r="B13" s="31" t="s">
        <v>13</v>
      </c>
      <c r="C13" s="35">
        <v>3923.4</v>
      </c>
      <c r="D13" s="9"/>
      <c r="F13" s="36"/>
    </row>
    <row r="14" spans="1:4" s="26" customFormat="1" ht="21" customHeight="1">
      <c r="A14" s="30"/>
      <c r="B14" s="31" t="s">
        <v>18</v>
      </c>
      <c r="C14" s="35">
        <f>62073+61.29</f>
        <v>62134.29</v>
      </c>
      <c r="D14" s="9"/>
    </row>
    <row r="15" spans="1:4" s="26" customFormat="1" ht="21" customHeight="1">
      <c r="A15" s="30"/>
      <c r="B15" s="31" t="s">
        <v>78</v>
      </c>
      <c r="C15" s="35">
        <v>7682.97</v>
      </c>
      <c r="D15" s="9"/>
    </row>
    <row r="16" spans="1:4" s="26" customFormat="1" ht="19.5" customHeight="1">
      <c r="A16" s="52" t="s">
        <v>92</v>
      </c>
      <c r="B16" s="33" t="s">
        <v>108</v>
      </c>
      <c r="C16" s="32">
        <v>94990.75</v>
      </c>
      <c r="D16" s="9"/>
    </row>
    <row r="17" spans="1:4" s="26" customFormat="1" ht="21" customHeight="1">
      <c r="A17" s="30"/>
      <c r="B17" s="31"/>
      <c r="C17" s="35"/>
      <c r="D17" s="9"/>
    </row>
    <row r="18" spans="1:4" s="38" customFormat="1" ht="21" customHeight="1" hidden="1">
      <c r="A18" s="30"/>
      <c r="B18" s="30"/>
      <c r="C18" s="37"/>
      <c r="D18" s="2"/>
    </row>
    <row r="19" spans="1:4" s="38" customFormat="1" ht="15" customHeight="1" hidden="1">
      <c r="A19" s="30"/>
      <c r="B19" s="30"/>
      <c r="C19" s="37"/>
      <c r="D19" s="2" t="s">
        <v>8</v>
      </c>
    </row>
    <row r="20" spans="1:4" s="38" customFormat="1" ht="21.75" customHeight="1">
      <c r="A20" s="50" t="s">
        <v>4</v>
      </c>
      <c r="B20" s="50" t="s">
        <v>93</v>
      </c>
      <c r="C20" s="55">
        <f>SUM(C21:C46)</f>
        <v>250391.75</v>
      </c>
      <c r="D20" s="2"/>
    </row>
    <row r="21" spans="1:4" s="38" customFormat="1" ht="24" customHeight="1">
      <c r="A21" s="30" t="s">
        <v>44</v>
      </c>
      <c r="B21" s="31" t="s">
        <v>55</v>
      </c>
      <c r="C21" s="35">
        <v>300</v>
      </c>
      <c r="D21" s="2"/>
    </row>
    <row r="22" spans="1:4" s="38" customFormat="1" ht="24" customHeight="1">
      <c r="A22" s="30" t="s">
        <v>44</v>
      </c>
      <c r="B22" s="31" t="s">
        <v>109</v>
      </c>
      <c r="C22" s="35">
        <v>62.48</v>
      </c>
      <c r="D22" s="21"/>
    </row>
    <row r="23" spans="1:4" s="38" customFormat="1" ht="22.5" customHeight="1">
      <c r="A23" s="30" t="s">
        <v>22</v>
      </c>
      <c r="B23" s="33" t="s">
        <v>59</v>
      </c>
      <c r="C23" s="24">
        <v>1256.82</v>
      </c>
      <c r="D23" s="39"/>
    </row>
    <row r="24" spans="1:4" s="38" customFormat="1" ht="22.5" customHeight="1">
      <c r="A24" s="30" t="s">
        <v>53</v>
      </c>
      <c r="B24" s="31" t="s">
        <v>60</v>
      </c>
      <c r="C24" s="24">
        <f>200+2580+324+400</f>
        <v>3504</v>
      </c>
      <c r="D24" s="39"/>
    </row>
    <row r="25" spans="1:4" s="38" customFormat="1" ht="21" customHeight="1">
      <c r="A25" s="30"/>
      <c r="B25" s="31" t="s">
        <v>111</v>
      </c>
      <c r="C25" s="24">
        <v>3135</v>
      </c>
      <c r="D25" s="39"/>
    </row>
    <row r="26" spans="1:4" s="38" customFormat="1" ht="21" customHeight="1">
      <c r="A26" s="30"/>
      <c r="B26" s="31" t="s">
        <v>110</v>
      </c>
      <c r="C26" s="24">
        <v>50340</v>
      </c>
      <c r="D26" s="39"/>
    </row>
    <row r="27" spans="1:4" s="38" customFormat="1" ht="21" customHeight="1">
      <c r="A27" s="30"/>
      <c r="B27" s="31" t="s">
        <v>61</v>
      </c>
      <c r="C27" s="24">
        <f>2262</f>
        <v>2262</v>
      </c>
      <c r="D27" s="39"/>
    </row>
    <row r="28" spans="1:4" s="38" customFormat="1" ht="21" customHeight="1">
      <c r="A28" s="30"/>
      <c r="B28" s="59" t="s">
        <v>0</v>
      </c>
      <c r="C28" s="24">
        <v>10300</v>
      </c>
      <c r="D28" s="39"/>
    </row>
    <row r="29" spans="1:4" s="38" customFormat="1" ht="21" customHeight="1">
      <c r="A29" s="30"/>
      <c r="B29" s="59" t="s">
        <v>70</v>
      </c>
      <c r="C29" s="24">
        <v>1966.5</v>
      </c>
      <c r="D29" s="39"/>
    </row>
    <row r="30" spans="1:4" s="38" customFormat="1" ht="18.75">
      <c r="A30" s="30"/>
      <c r="B30" s="60" t="s">
        <v>52</v>
      </c>
      <c r="C30" s="24">
        <f>2383.36+1885</f>
        <v>4268.360000000001</v>
      </c>
      <c r="D30" s="39"/>
    </row>
    <row r="31" spans="1:4" s="38" customFormat="1" ht="18.75">
      <c r="A31" s="30"/>
      <c r="B31" s="60" t="s">
        <v>62</v>
      </c>
      <c r="C31" s="24">
        <v>1673.34</v>
      </c>
      <c r="D31" s="39"/>
    </row>
    <row r="32" spans="1:4" s="38" customFormat="1" ht="18.75">
      <c r="A32" s="30"/>
      <c r="B32" s="60" t="s">
        <v>63</v>
      </c>
      <c r="C32" s="24">
        <v>2083.8</v>
      </c>
      <c r="D32" s="39"/>
    </row>
    <row r="33" spans="1:4" s="38" customFormat="1" ht="18.75">
      <c r="A33" s="30"/>
      <c r="B33" s="60" t="s">
        <v>64</v>
      </c>
      <c r="C33" s="24">
        <f>4480.74+7730.4+4080.3</f>
        <v>16291.439999999999</v>
      </c>
      <c r="D33" s="39"/>
    </row>
    <row r="34" spans="1:4" s="38" customFormat="1" ht="18.75">
      <c r="A34" s="30"/>
      <c r="B34" s="60" t="s">
        <v>65</v>
      </c>
      <c r="C34" s="24">
        <f>2083.8+3312.48+1656.24</f>
        <v>7052.52</v>
      </c>
      <c r="D34" s="39"/>
    </row>
    <row r="35" spans="1:4" s="38" customFormat="1" ht="18.75">
      <c r="A35" s="30"/>
      <c r="B35" s="60" t="s">
        <v>66</v>
      </c>
      <c r="C35" s="24">
        <v>400</v>
      </c>
      <c r="D35" s="39"/>
    </row>
    <row r="36" spans="1:4" s="38" customFormat="1" ht="18.75">
      <c r="A36" s="30" t="s">
        <v>112</v>
      </c>
      <c r="B36" s="60" t="s">
        <v>67</v>
      </c>
      <c r="C36" s="24">
        <v>2085</v>
      </c>
      <c r="D36" s="39"/>
    </row>
    <row r="37" spans="1:4" s="38" customFormat="1" ht="18.75">
      <c r="A37" s="30"/>
      <c r="B37" s="60" t="s">
        <v>68</v>
      </c>
      <c r="C37" s="24">
        <v>710</v>
      </c>
      <c r="D37" s="39"/>
    </row>
    <row r="38" spans="1:4" s="38" customFormat="1" ht="18.75">
      <c r="A38" s="30"/>
      <c r="B38" s="60" t="s">
        <v>41</v>
      </c>
      <c r="C38" s="24">
        <v>87</v>
      </c>
      <c r="D38" s="39"/>
    </row>
    <row r="39" spans="1:4" s="38" customFormat="1" ht="18.75">
      <c r="A39" s="30"/>
      <c r="B39" s="60" t="s">
        <v>42</v>
      </c>
      <c r="C39" s="24">
        <v>918.79</v>
      </c>
      <c r="D39" s="39"/>
    </row>
    <row r="40" spans="1:4" s="38" customFormat="1" ht="18.75">
      <c r="A40" s="30"/>
      <c r="B40" s="60" t="s">
        <v>113</v>
      </c>
      <c r="C40" s="24">
        <v>541</v>
      </c>
      <c r="D40" s="39"/>
    </row>
    <row r="41" spans="1:4" s="38" customFormat="1" ht="18.75">
      <c r="A41" s="30"/>
      <c r="B41" s="60" t="s">
        <v>69</v>
      </c>
      <c r="C41" s="24">
        <v>2000</v>
      </c>
      <c r="D41" s="39"/>
    </row>
    <row r="42" spans="1:4" s="38" customFormat="1" ht="37.5">
      <c r="A42" s="30"/>
      <c r="B42" s="60" t="s">
        <v>117</v>
      </c>
      <c r="C42" s="24">
        <v>55000</v>
      </c>
      <c r="D42" s="39"/>
    </row>
    <row r="43" spans="1:4" s="38" customFormat="1" ht="18.75">
      <c r="A43" s="30" t="s">
        <v>57</v>
      </c>
      <c r="B43" s="40" t="s">
        <v>114</v>
      </c>
      <c r="C43" s="24">
        <v>69989.33</v>
      </c>
      <c r="D43" s="39"/>
    </row>
    <row r="44" spans="1:4" s="38" customFormat="1" ht="18.75">
      <c r="A44" s="30"/>
      <c r="B44" s="40" t="s">
        <v>115</v>
      </c>
      <c r="C44" s="24">
        <v>13030.99</v>
      </c>
      <c r="D44" s="39"/>
    </row>
    <row r="45" spans="1:4" s="38" customFormat="1" ht="18.75">
      <c r="A45" s="30"/>
      <c r="B45" s="40" t="s">
        <v>116</v>
      </c>
      <c r="C45" s="24">
        <v>1133.38</v>
      </c>
      <c r="D45" s="39"/>
    </row>
    <row r="46" spans="1:4" s="38" customFormat="1" ht="18.75">
      <c r="A46" s="30"/>
      <c r="B46" s="40"/>
      <c r="C46" s="24"/>
      <c r="D46" s="39"/>
    </row>
    <row r="47" spans="1:5" s="38" customFormat="1" ht="20.25">
      <c r="A47" s="30"/>
      <c r="B47" s="50" t="s">
        <v>1</v>
      </c>
      <c r="C47" s="57">
        <f>C4+C20</f>
        <v>491424.02</v>
      </c>
      <c r="D47" s="21"/>
      <c r="E47" s="41"/>
    </row>
    <row r="48" spans="1:4" s="38" customFormat="1" ht="22.5" customHeight="1">
      <c r="A48" s="30"/>
      <c r="B48" s="50" t="s">
        <v>97</v>
      </c>
      <c r="C48" s="54">
        <f>SUM(C49:C51)</f>
        <v>169997.2</v>
      </c>
      <c r="D48" s="21"/>
    </row>
    <row r="49" spans="1:4" s="38" customFormat="1" ht="56.25">
      <c r="A49" s="30" t="s">
        <v>57</v>
      </c>
      <c r="B49" s="47" t="s">
        <v>71</v>
      </c>
      <c r="C49" s="22">
        <v>129997.2</v>
      </c>
      <c r="D49" s="21"/>
    </row>
    <row r="50" spans="1:4" s="38" customFormat="1" ht="22.5" customHeight="1">
      <c r="A50" s="30" t="s">
        <v>112</v>
      </c>
      <c r="B50" s="40" t="s">
        <v>72</v>
      </c>
      <c r="C50" s="22">
        <v>18000</v>
      </c>
      <c r="D50" s="21"/>
    </row>
    <row r="51" spans="1:4" s="38" customFormat="1" ht="36" customHeight="1">
      <c r="A51" s="30" t="s">
        <v>73</v>
      </c>
      <c r="B51" s="40" t="s">
        <v>74</v>
      </c>
      <c r="C51" s="22">
        <v>22000</v>
      </c>
      <c r="D51" s="23"/>
    </row>
    <row r="52" spans="1:4" s="38" customFormat="1" ht="20.25">
      <c r="A52" s="43"/>
      <c r="B52" s="50" t="s">
        <v>98</v>
      </c>
      <c r="C52" s="58">
        <f>C47+C48</f>
        <v>661421.22</v>
      </c>
      <c r="D52" s="25"/>
    </row>
    <row r="53" spans="1:5" s="45" customFormat="1" ht="33.75" customHeight="1">
      <c r="A53" s="33"/>
      <c r="B53" s="40"/>
      <c r="C53" s="44"/>
      <c r="E53" s="27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5" zoomScaleSheetLayoutView="85" zoomScalePageLayoutView="0" workbookViewId="0" topLeftCell="A15">
      <selection activeCell="B34" sqref="B34"/>
    </sheetView>
  </sheetViews>
  <sheetFormatPr defaultColWidth="9.140625" defaultRowHeight="15"/>
  <cols>
    <col min="1" max="1" width="30.00390625" style="27" customWidth="1"/>
    <col min="2" max="2" width="77.28125" style="27" customWidth="1"/>
    <col min="3" max="3" width="22.00390625" style="46" customWidth="1"/>
    <col min="4" max="4" width="8.8515625" style="45" hidden="1" customWidth="1"/>
    <col min="5" max="5" width="19.28125" style="27" customWidth="1"/>
    <col min="6" max="6" width="11.7109375" style="27" bestFit="1" customWidth="1"/>
    <col min="7" max="16384" width="9.140625" style="27" customWidth="1"/>
  </cols>
  <sheetData>
    <row r="1" spans="1:4" ht="22.5">
      <c r="A1" s="62" t="s">
        <v>99</v>
      </c>
      <c r="B1" s="62"/>
      <c r="C1" s="62"/>
      <c r="D1" s="62"/>
    </row>
    <row r="2" spans="1:4" ht="18.75">
      <c r="A2" s="27" t="s">
        <v>8</v>
      </c>
      <c r="C2" s="28"/>
      <c r="D2" s="29"/>
    </row>
    <row r="3" spans="1:4" s="26" customFormat="1" ht="24" customHeight="1">
      <c r="A3" s="30"/>
      <c r="B3" s="50" t="s">
        <v>5</v>
      </c>
      <c r="C3" s="49" t="s">
        <v>6</v>
      </c>
      <c r="D3" s="9"/>
    </row>
    <row r="4" spans="1:4" s="26" customFormat="1" ht="21" customHeight="1">
      <c r="A4" s="50" t="s">
        <v>88</v>
      </c>
      <c r="B4" s="50" t="s">
        <v>89</v>
      </c>
      <c r="C4" s="54">
        <f>C15+C16</f>
        <v>8614.060000000001</v>
      </c>
      <c r="D4" s="9"/>
    </row>
    <row r="5" spans="1:4" s="26" customFormat="1" ht="21" customHeight="1">
      <c r="A5" s="52" t="s">
        <v>90</v>
      </c>
      <c r="B5" s="31"/>
      <c r="C5" s="32"/>
      <c r="D5" s="9"/>
    </row>
    <row r="6" spans="1:4" s="26" customFormat="1" ht="19.5" customHeight="1">
      <c r="A6" s="30" t="s">
        <v>15</v>
      </c>
      <c r="B6" s="33"/>
      <c r="C6" s="32"/>
      <c r="D6" s="9"/>
    </row>
    <row r="7" spans="1:4" s="26" customFormat="1" ht="19.5" customHeight="1">
      <c r="A7" s="30" t="s">
        <v>17</v>
      </c>
      <c r="B7" s="33"/>
      <c r="C7" s="32"/>
      <c r="D7" s="9"/>
    </row>
    <row r="8" spans="1:4" s="26" customFormat="1" ht="19.5" customHeight="1">
      <c r="A8" s="30"/>
      <c r="B8" s="33"/>
      <c r="C8" s="32"/>
      <c r="D8" s="9"/>
    </row>
    <row r="9" spans="1:6" s="26" customFormat="1" ht="21" customHeight="1">
      <c r="A9" s="30" t="s">
        <v>7</v>
      </c>
      <c r="B9" s="31" t="s">
        <v>76</v>
      </c>
      <c r="C9" s="32"/>
      <c r="D9" s="9"/>
      <c r="F9" s="36"/>
    </row>
    <row r="10" spans="1:4" s="26" customFormat="1" ht="21" customHeight="1">
      <c r="A10" s="34"/>
      <c r="B10" s="31" t="s">
        <v>77</v>
      </c>
      <c r="C10" s="32"/>
      <c r="D10" s="9"/>
    </row>
    <row r="11" spans="1:4" s="26" customFormat="1" ht="21" customHeight="1">
      <c r="A11" s="30"/>
      <c r="B11" s="31" t="s">
        <v>13</v>
      </c>
      <c r="C11" s="35"/>
      <c r="D11" s="9"/>
    </row>
    <row r="12" spans="1:4" s="38" customFormat="1" ht="21.75" customHeight="1">
      <c r="A12" s="30"/>
      <c r="B12" s="31" t="s">
        <v>18</v>
      </c>
      <c r="C12" s="35"/>
      <c r="D12" s="2"/>
    </row>
    <row r="13" spans="1:4" s="38" customFormat="1" ht="21" customHeight="1" hidden="1">
      <c r="A13" s="30"/>
      <c r="B13" s="31" t="s">
        <v>78</v>
      </c>
      <c r="C13" s="35">
        <f>2102.8+315.87</f>
        <v>2418.67</v>
      </c>
      <c r="D13" s="2"/>
    </row>
    <row r="14" spans="1:4" s="38" customFormat="1" ht="15" customHeight="1" hidden="1">
      <c r="A14" s="30"/>
      <c r="B14" s="30" t="s">
        <v>10</v>
      </c>
      <c r="C14" s="37">
        <f>SUM(C5:C13)</f>
        <v>2418.67</v>
      </c>
      <c r="D14" s="2" t="s">
        <v>8</v>
      </c>
    </row>
    <row r="15" spans="1:4" s="38" customFormat="1" ht="21.75" customHeight="1">
      <c r="A15" s="30"/>
      <c r="B15" s="31" t="s">
        <v>78</v>
      </c>
      <c r="C15" s="35">
        <v>2418.67</v>
      </c>
      <c r="D15" s="2"/>
    </row>
    <row r="16" spans="1:4" s="38" customFormat="1" ht="22.5" customHeight="1">
      <c r="A16" s="52" t="s">
        <v>92</v>
      </c>
      <c r="B16" s="33" t="s">
        <v>82</v>
      </c>
      <c r="C16" s="32">
        <v>6195.39</v>
      </c>
      <c r="D16" s="2"/>
    </row>
    <row r="17" spans="1:4" s="38" customFormat="1" ht="22.5" customHeight="1">
      <c r="A17" s="48" t="s">
        <v>4</v>
      </c>
      <c r="B17" s="50" t="s">
        <v>93</v>
      </c>
      <c r="C17" s="55">
        <f>SUM(C18:C28)</f>
        <v>65598.8</v>
      </c>
      <c r="D17" s="39"/>
    </row>
    <row r="18" spans="1:4" s="38" customFormat="1" ht="59.25" customHeight="1">
      <c r="A18" s="30" t="s">
        <v>102</v>
      </c>
      <c r="B18" s="31" t="s">
        <v>100</v>
      </c>
      <c r="C18" s="35">
        <v>11700</v>
      </c>
      <c r="D18" s="39"/>
    </row>
    <row r="19" spans="1:4" s="38" customFormat="1" ht="21" customHeight="1">
      <c r="A19" s="30" t="s">
        <v>44</v>
      </c>
      <c r="B19" s="33" t="s">
        <v>83</v>
      </c>
      <c r="C19" s="24">
        <v>744</v>
      </c>
      <c r="D19" s="39"/>
    </row>
    <row r="20" spans="1:4" s="38" customFormat="1" ht="37.5" customHeight="1">
      <c r="A20" s="30" t="s">
        <v>85</v>
      </c>
      <c r="B20" s="31" t="s">
        <v>104</v>
      </c>
      <c r="C20" s="24">
        <v>36000</v>
      </c>
      <c r="D20" s="39"/>
    </row>
    <row r="21" spans="1:4" s="38" customFormat="1" ht="41.25" customHeight="1">
      <c r="A21" s="30" t="s">
        <v>85</v>
      </c>
      <c r="B21" s="31" t="s">
        <v>105</v>
      </c>
      <c r="C21" s="24">
        <v>1000</v>
      </c>
      <c r="D21" s="39"/>
    </row>
    <row r="22" spans="1:4" s="38" customFormat="1" ht="21" customHeight="1">
      <c r="A22" s="30" t="s">
        <v>101</v>
      </c>
      <c r="B22" s="31" t="s">
        <v>84</v>
      </c>
      <c r="C22" s="24">
        <v>580</v>
      </c>
      <c r="D22" s="39"/>
    </row>
    <row r="23" spans="1:4" s="38" customFormat="1" ht="21" customHeight="1">
      <c r="A23" s="30" t="s">
        <v>57</v>
      </c>
      <c r="B23" s="31" t="s">
        <v>58</v>
      </c>
      <c r="C23" s="24">
        <v>15574.8</v>
      </c>
      <c r="D23" s="39"/>
    </row>
    <row r="24" spans="1:4" s="38" customFormat="1" ht="18.75">
      <c r="A24" s="30"/>
      <c r="B24" s="31"/>
      <c r="C24" s="24"/>
      <c r="D24" s="39"/>
    </row>
    <row r="25" spans="1:4" s="38" customFormat="1" ht="18.75">
      <c r="A25" s="30"/>
      <c r="B25" s="31"/>
      <c r="C25" s="24"/>
      <c r="D25" s="39"/>
    </row>
    <row r="26" spans="1:4" s="38" customFormat="1" ht="18.75">
      <c r="A26" s="30"/>
      <c r="B26" s="40"/>
      <c r="C26" s="24"/>
      <c r="D26" s="39"/>
    </row>
    <row r="27" spans="1:5" s="38" customFormat="1" ht="18.75">
      <c r="A27" s="30"/>
      <c r="B27" s="40"/>
      <c r="C27" s="24"/>
      <c r="D27" s="21"/>
      <c r="E27" s="41"/>
    </row>
    <row r="28" spans="1:4" s="38" customFormat="1" ht="22.5" customHeight="1">
      <c r="A28" s="30"/>
      <c r="B28" s="40"/>
      <c r="C28" s="24"/>
      <c r="D28" s="21"/>
    </row>
    <row r="29" spans="1:4" s="38" customFormat="1" ht="20.25">
      <c r="A29" s="30"/>
      <c r="B29" s="50" t="s">
        <v>1</v>
      </c>
      <c r="C29" s="57">
        <f>C4+C17</f>
        <v>74212.86</v>
      </c>
      <c r="D29" s="21"/>
    </row>
    <row r="30" spans="1:4" s="38" customFormat="1" ht="22.5" customHeight="1">
      <c r="A30" s="30"/>
      <c r="B30" s="50" t="s">
        <v>97</v>
      </c>
      <c r="C30" s="54">
        <f>SUM(C31:C32)</f>
        <v>45000</v>
      </c>
      <c r="D30" s="21"/>
    </row>
    <row r="31" spans="1:4" s="38" customFormat="1" ht="59.25" customHeight="1">
      <c r="A31" s="30" t="s">
        <v>85</v>
      </c>
      <c r="B31" s="47" t="s">
        <v>103</v>
      </c>
      <c r="C31" s="22">
        <v>45000</v>
      </c>
      <c r="D31" s="23"/>
    </row>
    <row r="32" spans="1:4" s="38" customFormat="1" ht="18.75">
      <c r="A32" s="42"/>
      <c r="B32" s="40"/>
      <c r="C32" s="22"/>
      <c r="D32" s="25"/>
    </row>
    <row r="33" spans="1:5" s="45" customFormat="1" ht="33.75" customHeight="1">
      <c r="A33" s="43"/>
      <c r="B33" s="40"/>
      <c r="C33" s="22"/>
      <c r="E33" s="27"/>
    </row>
    <row r="34" spans="1:3" ht="20.25">
      <c r="A34" s="43"/>
      <c r="B34" s="50" t="s">
        <v>98</v>
      </c>
      <c r="C34" s="58">
        <f>C29+C30</f>
        <v>119212.86</v>
      </c>
    </row>
    <row r="35" spans="1:3" ht="18.75">
      <c r="A35" s="33"/>
      <c r="B35" s="40"/>
      <c r="C35" s="44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85" zoomScaleSheetLayoutView="85" zoomScalePageLayoutView="0" workbookViewId="0" topLeftCell="A17">
      <selection activeCell="B32" sqref="B32"/>
    </sheetView>
  </sheetViews>
  <sheetFormatPr defaultColWidth="9.140625" defaultRowHeight="15"/>
  <cols>
    <col min="1" max="1" width="27.7109375" style="27" customWidth="1"/>
    <col min="2" max="2" width="77.28125" style="27" customWidth="1"/>
    <col min="3" max="3" width="22.00390625" style="46" customWidth="1"/>
    <col min="4" max="4" width="8.8515625" style="45" hidden="1" customWidth="1"/>
    <col min="5" max="5" width="19.28125" style="27" customWidth="1"/>
    <col min="6" max="6" width="11.7109375" style="27" bestFit="1" customWidth="1"/>
    <col min="7" max="16384" width="9.140625" style="27" customWidth="1"/>
  </cols>
  <sheetData>
    <row r="1" spans="1:4" ht="22.5">
      <c r="A1" s="62" t="s">
        <v>87</v>
      </c>
      <c r="B1" s="62"/>
      <c r="C1" s="62"/>
      <c r="D1" s="62"/>
    </row>
    <row r="2" spans="1:4" ht="18.75">
      <c r="A2" s="27" t="s">
        <v>8</v>
      </c>
      <c r="C2" s="28"/>
      <c r="D2" s="29"/>
    </row>
    <row r="3" spans="1:4" s="26" customFormat="1" ht="24" customHeight="1">
      <c r="A3" s="30"/>
      <c r="B3" s="50" t="s">
        <v>5</v>
      </c>
      <c r="C3" s="49" t="s">
        <v>6</v>
      </c>
      <c r="D3" s="9"/>
    </row>
    <row r="4" spans="1:4" s="26" customFormat="1" ht="24" customHeight="1">
      <c r="A4" s="50" t="s">
        <v>88</v>
      </c>
      <c r="B4" s="51" t="s">
        <v>89</v>
      </c>
      <c r="C4" s="54">
        <f>SUM(C5:C14)</f>
        <v>8211.619999999999</v>
      </c>
      <c r="D4" s="9"/>
    </row>
    <row r="5" spans="1:4" s="26" customFormat="1" ht="21" customHeight="1">
      <c r="A5" s="52" t="s">
        <v>90</v>
      </c>
      <c r="B5" s="31"/>
      <c r="C5" s="32"/>
      <c r="D5" s="9"/>
    </row>
    <row r="6" spans="1:4" s="26" customFormat="1" ht="21" customHeight="1">
      <c r="A6" s="30" t="s">
        <v>15</v>
      </c>
      <c r="B6" s="53" t="s">
        <v>91</v>
      </c>
      <c r="C6" s="32">
        <v>1548.42</v>
      </c>
      <c r="D6" s="9"/>
    </row>
    <row r="7" spans="1:4" s="26" customFormat="1" ht="19.5" customHeight="1">
      <c r="A7" s="30" t="s">
        <v>17</v>
      </c>
      <c r="B7" s="33" t="s">
        <v>86</v>
      </c>
      <c r="C7" s="32">
        <v>4400.92</v>
      </c>
      <c r="D7" s="9"/>
    </row>
    <row r="8" spans="1:4" s="26" customFormat="1" ht="19.5" customHeight="1">
      <c r="A8" s="30"/>
      <c r="B8" s="33"/>
      <c r="C8" s="32"/>
      <c r="D8" s="9"/>
    </row>
    <row r="9" spans="1:4" s="26" customFormat="1" ht="22.5" customHeight="1">
      <c r="A9" s="30" t="s">
        <v>7</v>
      </c>
      <c r="B9" s="31" t="s">
        <v>76</v>
      </c>
      <c r="C9" s="32"/>
      <c r="D9" s="9"/>
    </row>
    <row r="10" spans="1:4" s="26" customFormat="1" ht="21" customHeight="1">
      <c r="A10" s="34"/>
      <c r="B10" s="31" t="s">
        <v>77</v>
      </c>
      <c r="C10" s="32">
        <v>1639.24</v>
      </c>
      <c r="D10" s="9"/>
    </row>
    <row r="11" spans="1:6" s="26" customFormat="1" ht="21" customHeight="1">
      <c r="A11" s="30"/>
      <c r="B11" s="31" t="s">
        <v>13</v>
      </c>
      <c r="C11" s="35">
        <v>423.54</v>
      </c>
      <c r="D11" s="9"/>
      <c r="F11" s="36"/>
    </row>
    <row r="12" spans="1:4" s="26" customFormat="1" ht="21" customHeight="1">
      <c r="A12" s="30"/>
      <c r="B12" s="31" t="s">
        <v>18</v>
      </c>
      <c r="C12" s="35"/>
      <c r="D12" s="9"/>
    </row>
    <row r="13" spans="1:4" s="26" customFormat="1" ht="21" customHeight="1">
      <c r="A13" s="30"/>
      <c r="B13" s="31" t="s">
        <v>78</v>
      </c>
      <c r="C13" s="35">
        <v>199.5</v>
      </c>
      <c r="D13" s="9"/>
    </row>
    <row r="14" spans="1:4" s="26" customFormat="1" ht="21" customHeight="1">
      <c r="A14" s="52" t="s">
        <v>92</v>
      </c>
      <c r="B14" s="31"/>
      <c r="C14" s="35"/>
      <c r="D14" s="9"/>
    </row>
    <row r="15" spans="1:4" s="38" customFormat="1" ht="21" customHeight="1" hidden="1">
      <c r="A15" s="30"/>
      <c r="B15" s="30"/>
      <c r="C15" s="37"/>
      <c r="D15" s="2"/>
    </row>
    <row r="16" spans="1:4" s="38" customFormat="1" ht="15" customHeight="1" hidden="1">
      <c r="A16" s="30"/>
      <c r="B16" s="30"/>
      <c r="C16" s="37"/>
      <c r="D16" s="2" t="s">
        <v>8</v>
      </c>
    </row>
    <row r="17" spans="1:4" s="38" customFormat="1" ht="21.75" customHeight="1">
      <c r="A17" s="48" t="s">
        <v>4</v>
      </c>
      <c r="B17" s="50" t="s">
        <v>93</v>
      </c>
      <c r="C17" s="55">
        <f>SUM(C18:C26)</f>
        <v>17183.690000000002</v>
      </c>
      <c r="D17" s="2"/>
    </row>
    <row r="18" spans="1:4" s="38" customFormat="1" ht="39" customHeight="1">
      <c r="A18" s="56" t="s">
        <v>94</v>
      </c>
      <c r="B18" s="33" t="s">
        <v>79</v>
      </c>
      <c r="C18" s="35">
        <v>100</v>
      </c>
      <c r="D18" s="2"/>
    </row>
    <row r="19" spans="1:4" s="38" customFormat="1" ht="22.5" customHeight="1">
      <c r="A19" s="52" t="s">
        <v>19</v>
      </c>
      <c r="B19" s="33" t="s">
        <v>42</v>
      </c>
      <c r="C19" s="24">
        <v>208</v>
      </c>
      <c r="D19" s="39"/>
    </row>
    <row r="20" spans="1:4" s="38" customFormat="1" ht="22.5" customHeight="1">
      <c r="A20" s="52" t="s">
        <v>54</v>
      </c>
      <c r="B20" s="31" t="s">
        <v>80</v>
      </c>
      <c r="C20" s="24">
        <v>321</v>
      </c>
      <c r="D20" s="39"/>
    </row>
    <row r="21" spans="1:4" s="38" customFormat="1" ht="39" customHeight="1">
      <c r="A21" s="52" t="s">
        <v>54</v>
      </c>
      <c r="B21" s="31" t="s">
        <v>95</v>
      </c>
      <c r="C21" s="24">
        <v>5461.09</v>
      </c>
      <c r="D21" s="39"/>
    </row>
    <row r="22" spans="1:4" s="38" customFormat="1" ht="21" customHeight="1">
      <c r="A22" s="52" t="s">
        <v>54</v>
      </c>
      <c r="B22" s="31" t="s">
        <v>75</v>
      </c>
      <c r="C22" s="24">
        <f>394.2</f>
        <v>394.2</v>
      </c>
      <c r="D22" s="39"/>
    </row>
    <row r="23" spans="1:4" s="38" customFormat="1" ht="21" customHeight="1">
      <c r="A23" s="52" t="s">
        <v>54</v>
      </c>
      <c r="B23" s="31" t="s">
        <v>56</v>
      </c>
      <c r="C23" s="24">
        <f>550+3150+670+810</f>
        <v>5180</v>
      </c>
      <c r="D23" s="39"/>
    </row>
    <row r="24" spans="1:4" s="38" customFormat="1" ht="21" customHeight="1">
      <c r="A24" s="52" t="s">
        <v>54</v>
      </c>
      <c r="B24" s="31" t="s">
        <v>96</v>
      </c>
      <c r="C24" s="24">
        <v>2343</v>
      </c>
      <c r="D24" s="39"/>
    </row>
    <row r="25" spans="1:4" s="38" customFormat="1" ht="21" customHeight="1">
      <c r="A25" s="52" t="s">
        <v>54</v>
      </c>
      <c r="B25" s="31" t="s">
        <v>81</v>
      </c>
      <c r="C25" s="24">
        <v>3176.4</v>
      </c>
      <c r="D25" s="39"/>
    </row>
    <row r="26" spans="1:4" s="38" customFormat="1" ht="18.75">
      <c r="A26" s="30"/>
      <c r="B26" s="31"/>
      <c r="C26" s="24"/>
      <c r="D26" s="39"/>
    </row>
    <row r="27" spans="1:5" s="38" customFormat="1" ht="20.25">
      <c r="A27" s="30"/>
      <c r="B27" s="50" t="s">
        <v>1</v>
      </c>
      <c r="C27" s="57">
        <f>C4+C17</f>
        <v>25395.31</v>
      </c>
      <c r="D27" s="21"/>
      <c r="E27" s="41"/>
    </row>
    <row r="28" spans="1:4" s="38" customFormat="1" ht="22.5" customHeight="1">
      <c r="A28" s="30"/>
      <c r="B28" s="50" t="s">
        <v>97</v>
      </c>
      <c r="C28" s="9">
        <f>SUM(C29:C30)</f>
        <v>0</v>
      </c>
      <c r="D28" s="21"/>
    </row>
    <row r="29" spans="1:4" s="38" customFormat="1" ht="18.75">
      <c r="A29" s="30"/>
      <c r="B29" s="47"/>
      <c r="C29" s="22"/>
      <c r="D29" s="21"/>
    </row>
    <row r="30" spans="1:4" s="38" customFormat="1" ht="22.5" customHeight="1">
      <c r="A30" s="42"/>
      <c r="B30" s="40"/>
      <c r="C30" s="22"/>
      <c r="D30" s="21"/>
    </row>
    <row r="31" spans="1:4" s="38" customFormat="1" ht="31.5" customHeight="1">
      <c r="A31" s="43"/>
      <c r="B31" s="40"/>
      <c r="C31" s="22"/>
      <c r="D31" s="23"/>
    </row>
    <row r="32" spans="1:4" s="38" customFormat="1" ht="20.25">
      <c r="A32" s="43"/>
      <c r="B32" s="50" t="s">
        <v>98</v>
      </c>
      <c r="C32" s="58">
        <f>C27+C28</f>
        <v>25395.31</v>
      </c>
      <c r="D32" s="25"/>
    </row>
    <row r="33" spans="1:5" s="45" customFormat="1" ht="33.75" customHeight="1">
      <c r="A33" s="33"/>
      <c r="B33" s="40"/>
      <c r="C33" s="44"/>
      <c r="E33" s="27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2019-05-20T12:03:44Z</cp:lastPrinted>
  <dcterms:created xsi:type="dcterms:W3CDTF">2015-05-15T06:08:32Z</dcterms:created>
  <dcterms:modified xsi:type="dcterms:W3CDTF">2019-05-20T12:11:12Z</dcterms:modified>
  <cp:category/>
  <cp:version/>
  <cp:contentType/>
  <cp:contentStatus/>
</cp:coreProperties>
</file>