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9525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G12" i="1"/>
  <c r="J12" s="1"/>
  <c r="I14"/>
  <c r="D6"/>
  <c r="D5"/>
  <c r="J5" s="1"/>
  <c r="G4"/>
  <c r="G14" s="1"/>
  <c r="G15" s="1"/>
  <c r="D4"/>
  <c r="C4"/>
  <c r="E14"/>
  <c r="E15" s="1"/>
  <c r="F14"/>
  <c r="F15" s="1"/>
  <c r="H14"/>
  <c r="H15" s="1"/>
  <c r="J6"/>
  <c r="J7"/>
  <c r="J9"/>
  <c r="J10"/>
  <c r="J11"/>
  <c r="J13"/>
  <c r="C8"/>
  <c r="C14" l="1"/>
  <c r="C15" s="1"/>
  <c r="D14"/>
  <c r="D15" s="1"/>
  <c r="J4"/>
  <c r="J15" l="1"/>
  <c r="J14"/>
</calcChain>
</file>

<file path=xl/sharedStrings.xml><?xml version="1.0" encoding="utf-8"?>
<sst xmlns="http://schemas.openxmlformats.org/spreadsheetml/2006/main" count="51" uniqueCount="50">
  <si>
    <t>Усього</t>
  </si>
  <si>
    <t>Територіальний  центр</t>
  </si>
  <si>
    <t>Стоматологічна поліклініка</t>
  </si>
  <si>
    <t>прийняли 2 особи</t>
  </si>
  <si>
    <t>Примітка</t>
  </si>
  <si>
    <t>ЦМЛ</t>
  </si>
  <si>
    <t>ЦПМСД</t>
  </si>
  <si>
    <t>укладено договори близько з 300 особами</t>
  </si>
  <si>
    <t>проліковано 7 чол. (51 ліжко-день)</t>
  </si>
  <si>
    <t>Будинок культури</t>
  </si>
  <si>
    <t>Установа</t>
  </si>
  <si>
    <t xml:space="preserve">Освіта </t>
  </si>
  <si>
    <t>обслуговується 8 дітей</t>
  </si>
  <si>
    <t>Пологовий будинок</t>
  </si>
  <si>
    <t>проліковано 2 чол. (10 ліжко-день)</t>
  </si>
  <si>
    <t>Виконавчий комітет</t>
  </si>
  <si>
    <t>Заробітна плата з нарахуваннями</t>
  </si>
  <si>
    <t>Оплата послуг зв’язку</t>
  </si>
  <si>
    <t>Харчування</t>
  </si>
  <si>
    <t>Енергоносії</t>
  </si>
  <si>
    <t>4 штатні од. + 1 штатна од. сезонного працівника - пічника (звільнено)</t>
  </si>
  <si>
    <t>5,55 штатних  од. працівників ДНЗ</t>
  </si>
  <si>
    <t>6,95 штатних  од. працівників ЗОШ</t>
  </si>
  <si>
    <t>Робітник з комплексного обслуговування будівлі (1 штатна од.)</t>
  </si>
  <si>
    <t>Соціальні робітники (2 штатні  од.)</t>
  </si>
  <si>
    <t>УЖКГ та Б</t>
  </si>
  <si>
    <t>оплата вуличного освітлення за червень, ліквідація стихійних сміттєзвалищ</t>
  </si>
  <si>
    <t xml:space="preserve">   </t>
  </si>
  <si>
    <t xml:space="preserve">обслуговують 19 осіб </t>
  </si>
  <si>
    <t xml:space="preserve"> проведено свято с. Кунашівка</t>
  </si>
  <si>
    <t xml:space="preserve">Працівники, переведені з Кунашівської сільської ради </t>
  </si>
  <si>
    <t>Медична сестра (1 штатна  од.) фінансується за рахунок коштів НСЗУ</t>
  </si>
  <si>
    <t>Господарські товари, оплата послуг, медикаментів тощо</t>
  </si>
  <si>
    <t>Вивіз сміття, ліквідація стихійних сміттєзвалищ</t>
  </si>
  <si>
    <t>з 01.09.19 року 1 шт. од. вчителя переведено до ЗОШ №14 (буде супроводжувати 12 дітей)</t>
  </si>
  <si>
    <t>в т.ч. без субвенції</t>
  </si>
  <si>
    <t>Витрати з бюджету Ніжинської міської ОТГ по обслуговуванню населення Кунашівської сільської ради за 7 місяців 2019 року</t>
  </si>
  <si>
    <t xml:space="preserve">Субвенція з державного бюджету на капремонт  вулиць сіл </t>
  </si>
  <si>
    <t>ПОДАТКИ</t>
  </si>
  <si>
    <t>Разом</t>
  </si>
  <si>
    <t>Єдиний податок фіз.особи 18050400</t>
  </si>
  <si>
    <t>Єдиний податок (с/г виробники) 18050500</t>
  </si>
  <si>
    <t>Податок на нерухоме майно юр.особи 18010400</t>
  </si>
  <si>
    <t>Податок на землю юр.особи 18010500</t>
  </si>
  <si>
    <t>Оренда землі юр.особи 18010600</t>
  </si>
  <si>
    <t>Екологічний податок  19010100</t>
  </si>
  <si>
    <t>Надходження коштів по Кунашівській сільській раді за 7 місяців 2019 року</t>
  </si>
  <si>
    <t>ПДФО із заробітної плати  11010100   60%</t>
  </si>
  <si>
    <t>ПДФО (крім заробітної плати) 11010400   60%</t>
  </si>
  <si>
    <t>В т.ч. сплачено за деревину дров’яну 12,6 тис. грн., електроенергію 1,3 тис. грн., печатку 0,5 тис. грн., вивіску фасадну 0,6 тис. грн., госптовари 0,7 тис. грн.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</si>
</sst>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2" fillId="0" borderId="0" xfId="0" applyFont="1"/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6" fillId="0" borderId="1" xfId="0" applyFont="1" applyBorder="1"/>
    <xf numFmtId="0" fontId="7" fillId="0" borderId="0" xfId="0" applyFont="1"/>
    <xf numFmtId="0" fontId="11" fillId="0" borderId="0" xfId="0" applyFont="1"/>
    <xf numFmtId="0" fontId="9" fillId="0" borderId="3" xfId="0" applyFont="1" applyBorder="1" applyAlignment="1">
      <alignment horizontal="center" vertical="center" wrapText="1"/>
    </xf>
    <xf numFmtId="0" fontId="1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2" borderId="1" xfId="0" applyFont="1" applyFill="1" applyBorder="1"/>
    <xf numFmtId="0" fontId="6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K6" sqref="K6"/>
    </sheetView>
  </sheetViews>
  <sheetFormatPr defaultRowHeight="12.75"/>
  <cols>
    <col min="1" max="1" width="28.42578125" customWidth="1"/>
    <col min="2" max="2" width="25.5703125" customWidth="1"/>
    <col min="3" max="3" width="19.28515625" customWidth="1"/>
    <col min="4" max="4" width="14.85546875" customWidth="1"/>
    <col min="5" max="5" width="12.140625" customWidth="1"/>
    <col min="6" max="6" width="13.42578125" customWidth="1"/>
    <col min="7" max="7" width="14.85546875" customWidth="1"/>
    <col min="8" max="8" width="12.42578125" customWidth="1"/>
    <col min="9" max="9" width="16.5703125" customWidth="1"/>
    <col min="10" max="10" width="17.85546875" customWidth="1"/>
    <col min="11" max="11" width="49.85546875" customWidth="1"/>
  </cols>
  <sheetData>
    <row r="1" spans="1:14" ht="18.7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</row>
    <row r="2" spans="1:14" ht="5.25" customHeight="1">
      <c r="A2" s="11"/>
      <c r="B2" s="27"/>
      <c r="C2" s="27"/>
      <c r="D2" s="27"/>
      <c r="E2" s="27"/>
      <c r="F2" s="27"/>
      <c r="G2" s="27"/>
      <c r="H2" s="27"/>
      <c r="I2" s="11"/>
      <c r="J2" s="11"/>
      <c r="K2" s="11"/>
      <c r="L2" s="1"/>
      <c r="M2" s="1"/>
      <c r="N2" s="1"/>
    </row>
    <row r="3" spans="1:14" ht="93" customHeight="1">
      <c r="A3" s="2" t="s">
        <v>10</v>
      </c>
      <c r="B3" s="14" t="s">
        <v>30</v>
      </c>
      <c r="C3" s="12" t="s">
        <v>16</v>
      </c>
      <c r="D3" s="12" t="s">
        <v>32</v>
      </c>
      <c r="E3" s="12" t="s">
        <v>17</v>
      </c>
      <c r="F3" s="12" t="s">
        <v>18</v>
      </c>
      <c r="G3" s="12" t="s">
        <v>19</v>
      </c>
      <c r="H3" s="12" t="s">
        <v>33</v>
      </c>
      <c r="I3" s="12" t="s">
        <v>37</v>
      </c>
      <c r="J3" s="2" t="s">
        <v>0</v>
      </c>
      <c r="K3" s="3" t="s">
        <v>4</v>
      </c>
      <c r="L3" s="1"/>
      <c r="M3" s="1"/>
      <c r="N3" s="1"/>
    </row>
    <row r="4" spans="1:14" ht="78" customHeight="1">
      <c r="A4" s="10" t="s">
        <v>15</v>
      </c>
      <c r="B4" s="16" t="s">
        <v>20</v>
      </c>
      <c r="C4" s="5">
        <f>233805.81+89994.9+19798.88</f>
        <v>343599.58999999997</v>
      </c>
      <c r="D4" s="5">
        <f>525+605+685+500</f>
        <v>2315</v>
      </c>
      <c r="E4" s="5">
        <v>439.2</v>
      </c>
      <c r="F4" s="5"/>
      <c r="G4" s="5">
        <f>12644.25+1341+100</f>
        <v>14085.25</v>
      </c>
      <c r="H4" s="5"/>
      <c r="I4" s="5"/>
      <c r="J4" s="9">
        <f>C4+D4+E4+F4+G4+H4</f>
        <v>360439.03999999998</v>
      </c>
      <c r="K4" s="16" t="s">
        <v>49</v>
      </c>
      <c r="L4" s="1"/>
      <c r="M4" s="1"/>
      <c r="N4" s="1"/>
    </row>
    <row r="5" spans="1:14" ht="33">
      <c r="A5" s="26" t="s">
        <v>11</v>
      </c>
      <c r="B5" s="20" t="s">
        <v>21</v>
      </c>
      <c r="C5" s="5">
        <v>191916.36</v>
      </c>
      <c r="D5" s="5">
        <f>1452.06+1014+1770+384.2</f>
        <v>4620.2599999999993</v>
      </c>
      <c r="E5" s="5"/>
      <c r="F5" s="5">
        <v>11538.19</v>
      </c>
      <c r="G5" s="5"/>
      <c r="H5" s="5"/>
      <c r="I5" s="5"/>
      <c r="J5" s="9">
        <f t="shared" ref="J5:J13" si="0">C5+D5+E5+F5+G5+H5</f>
        <v>208074.81</v>
      </c>
      <c r="K5" s="6" t="s">
        <v>12</v>
      </c>
      <c r="L5" s="1"/>
      <c r="M5" s="1"/>
      <c r="N5" s="1"/>
    </row>
    <row r="6" spans="1:14" ht="50.25" customHeight="1">
      <c r="A6" s="26"/>
      <c r="B6" s="15" t="s">
        <v>22</v>
      </c>
      <c r="C6" s="5">
        <v>397708.82</v>
      </c>
      <c r="D6" s="5">
        <f>772.1+7918+8040.6</f>
        <v>16730.7</v>
      </c>
      <c r="E6" s="5"/>
      <c r="F6" s="5">
        <v>5359.65</v>
      </c>
      <c r="G6" s="5">
        <v>18992.5</v>
      </c>
      <c r="H6" s="5"/>
      <c r="I6" s="5"/>
      <c r="J6" s="9">
        <f t="shared" si="0"/>
        <v>438791.67000000004</v>
      </c>
      <c r="K6" s="15" t="s">
        <v>34</v>
      </c>
      <c r="L6" s="1"/>
      <c r="M6" s="1"/>
      <c r="N6" s="1"/>
    </row>
    <row r="7" spans="1:14" ht="63.75" customHeight="1">
      <c r="A7" s="4" t="s">
        <v>9</v>
      </c>
      <c r="B7" s="17" t="s">
        <v>23</v>
      </c>
      <c r="C7" s="5">
        <v>40728.480000000003</v>
      </c>
      <c r="D7" s="5"/>
      <c r="E7" s="5"/>
      <c r="F7" s="5"/>
      <c r="G7" s="5"/>
      <c r="H7" s="5"/>
      <c r="I7" s="5"/>
      <c r="J7" s="9">
        <f t="shared" si="0"/>
        <v>40728.480000000003</v>
      </c>
      <c r="K7" s="20" t="s">
        <v>29</v>
      </c>
      <c r="L7" s="1"/>
      <c r="M7" s="1"/>
      <c r="N7" s="1"/>
    </row>
    <row r="8" spans="1:14" ht="33.75" customHeight="1">
      <c r="A8" s="4" t="s">
        <v>1</v>
      </c>
      <c r="B8" s="17" t="s">
        <v>24</v>
      </c>
      <c r="C8" s="5">
        <f>43936.82+9666.1</f>
        <v>53602.92</v>
      </c>
      <c r="D8" s="5"/>
      <c r="E8" s="5"/>
      <c r="F8" s="5"/>
      <c r="G8" s="5"/>
      <c r="H8" s="5"/>
      <c r="I8" s="5"/>
      <c r="J8" s="9">
        <v>63800.2</v>
      </c>
      <c r="K8" s="20" t="s">
        <v>28</v>
      </c>
      <c r="L8" s="1"/>
      <c r="M8" s="1"/>
      <c r="N8" s="1"/>
    </row>
    <row r="9" spans="1:14" ht="23.25" customHeight="1">
      <c r="A9" s="4" t="s">
        <v>5</v>
      </c>
      <c r="B9" s="17"/>
      <c r="C9" s="5">
        <v>0</v>
      </c>
      <c r="D9" s="5"/>
      <c r="E9" s="5"/>
      <c r="F9" s="5"/>
      <c r="G9" s="5"/>
      <c r="H9" s="5"/>
      <c r="I9" s="5"/>
      <c r="J9" s="9">
        <f t="shared" si="0"/>
        <v>0</v>
      </c>
      <c r="K9" s="15" t="s">
        <v>8</v>
      </c>
      <c r="L9" s="1"/>
      <c r="M9" s="1"/>
      <c r="N9" s="1"/>
    </row>
    <row r="10" spans="1:14" ht="18.75">
      <c r="A10" s="4" t="s">
        <v>13</v>
      </c>
      <c r="B10" s="15"/>
      <c r="C10" s="5"/>
      <c r="D10" s="5"/>
      <c r="E10" s="5"/>
      <c r="F10" s="5"/>
      <c r="G10" s="5"/>
      <c r="H10" s="5"/>
      <c r="I10" s="5"/>
      <c r="J10" s="9">
        <f t="shared" si="0"/>
        <v>0</v>
      </c>
      <c r="K10" s="15" t="s">
        <v>14</v>
      </c>
      <c r="L10" s="1"/>
      <c r="M10" s="1"/>
      <c r="N10" s="1"/>
    </row>
    <row r="11" spans="1:14" ht="37.9" customHeight="1">
      <c r="A11" s="4" t="s">
        <v>2</v>
      </c>
      <c r="B11" s="17"/>
      <c r="C11" s="5">
        <v>0</v>
      </c>
      <c r="D11" s="5"/>
      <c r="E11" s="5"/>
      <c r="F11" s="5"/>
      <c r="G11" s="5"/>
      <c r="H11" s="5"/>
      <c r="I11" s="5"/>
      <c r="J11" s="9">
        <f t="shared" si="0"/>
        <v>0</v>
      </c>
      <c r="K11" s="20" t="s">
        <v>3</v>
      </c>
      <c r="L11" s="1"/>
      <c r="M11" s="1"/>
      <c r="N11" s="1"/>
    </row>
    <row r="12" spans="1:14" ht="64.5" customHeight="1">
      <c r="A12" s="13" t="s">
        <v>6</v>
      </c>
      <c r="B12" s="15" t="s">
        <v>31</v>
      </c>
      <c r="C12" s="5">
        <v>0</v>
      </c>
      <c r="D12" s="5"/>
      <c r="E12" s="5"/>
      <c r="F12" s="5"/>
      <c r="G12" s="5">
        <f>7555.02+489.72</f>
        <v>8044.7400000000007</v>
      </c>
      <c r="H12" s="5"/>
      <c r="I12" s="5"/>
      <c r="J12" s="9">
        <f t="shared" si="0"/>
        <v>8044.7400000000007</v>
      </c>
      <c r="K12" s="20" t="s">
        <v>7</v>
      </c>
      <c r="L12" s="1"/>
      <c r="M12" s="1"/>
      <c r="N12" s="1"/>
    </row>
    <row r="13" spans="1:14" ht="34.5" customHeight="1">
      <c r="A13" s="13" t="s">
        <v>25</v>
      </c>
      <c r="B13" s="15"/>
      <c r="C13" s="5"/>
      <c r="D13" s="5"/>
      <c r="E13" s="5"/>
      <c r="F13" s="5"/>
      <c r="G13" s="5">
        <v>16140</v>
      </c>
      <c r="H13" s="5">
        <v>6930.34</v>
      </c>
      <c r="I13" s="5">
        <v>230625.25</v>
      </c>
      <c r="J13" s="9">
        <f t="shared" si="0"/>
        <v>23070.34</v>
      </c>
      <c r="K13" s="20" t="s">
        <v>26</v>
      </c>
      <c r="L13" s="1"/>
      <c r="M13" s="1"/>
      <c r="N13" s="1"/>
    </row>
    <row r="14" spans="1:14" ht="18.75">
      <c r="A14" s="7" t="s">
        <v>0</v>
      </c>
      <c r="B14" s="21"/>
      <c r="C14" s="8">
        <f t="shared" ref="C14:H14" si="1">SUM(C4:C13)</f>
        <v>1027556.17</v>
      </c>
      <c r="D14" s="8">
        <f t="shared" si="1"/>
        <v>23665.96</v>
      </c>
      <c r="E14" s="8">
        <f t="shared" si="1"/>
        <v>439.2</v>
      </c>
      <c r="F14" s="8">
        <f t="shared" si="1"/>
        <v>16897.84</v>
      </c>
      <c r="G14" s="8">
        <f t="shared" si="1"/>
        <v>57262.49</v>
      </c>
      <c r="H14" s="8">
        <f t="shared" si="1"/>
        <v>6930.34</v>
      </c>
      <c r="I14" s="8">
        <f>I13</f>
        <v>230625.25</v>
      </c>
      <c r="J14" s="9">
        <f>C14+D14+E14+F14+G14+H14+I14</f>
        <v>1363377.2500000002</v>
      </c>
      <c r="K14" s="17" t="s">
        <v>27</v>
      </c>
      <c r="L14" s="1"/>
      <c r="M14" s="1"/>
      <c r="N14" s="1"/>
    </row>
    <row r="15" spans="1:14" s="19" customFormat="1" ht="18.75">
      <c r="A15" s="31" t="s">
        <v>35</v>
      </c>
      <c r="B15" s="32"/>
      <c r="C15" s="33">
        <f>C14</f>
        <v>1027556.17</v>
      </c>
      <c r="D15" s="33">
        <f t="shared" ref="D15:H15" si="2">D14</f>
        <v>23665.96</v>
      </c>
      <c r="E15" s="33">
        <f t="shared" si="2"/>
        <v>439.2</v>
      </c>
      <c r="F15" s="33">
        <f t="shared" si="2"/>
        <v>16897.84</v>
      </c>
      <c r="G15" s="33">
        <f t="shared" si="2"/>
        <v>57262.49</v>
      </c>
      <c r="H15" s="33">
        <f t="shared" si="2"/>
        <v>6930.34</v>
      </c>
      <c r="I15" s="34"/>
      <c r="J15" s="35">
        <f>C15+D15+E15+F15+G15+H15+I15</f>
        <v>1132752.0000000002</v>
      </c>
      <c r="K15" s="21"/>
      <c r="L15" s="18"/>
      <c r="M15" s="18"/>
      <c r="N15" s="18"/>
    </row>
    <row r="16" spans="1:14" ht="30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3" customFormat="1" ht="18.75">
      <c r="A17" s="38" t="s">
        <v>46</v>
      </c>
      <c r="B17" s="38"/>
      <c r="C17" s="38"/>
      <c r="D17" s="38"/>
      <c r="E17" s="38"/>
      <c r="F17" s="38"/>
      <c r="G17" s="38"/>
      <c r="H17" s="38"/>
      <c r="I17" s="38"/>
      <c r="J17" s="1"/>
      <c r="K17" s="1"/>
      <c r="L17" s="1"/>
      <c r="M17" s="1"/>
      <c r="N17" s="1"/>
    </row>
    <row r="18" spans="1:14" s="23" customFormat="1" ht="16.5">
      <c r="A18" s="28" t="s">
        <v>38</v>
      </c>
      <c r="B18" s="28"/>
      <c r="C18" s="28"/>
      <c r="D18" s="28"/>
      <c r="E18" s="28"/>
      <c r="F18" s="28"/>
      <c r="G18" s="28"/>
      <c r="H18" s="28"/>
      <c r="I18" s="29" t="s">
        <v>39</v>
      </c>
      <c r="J18" s="1"/>
      <c r="K18" s="1"/>
      <c r="L18" s="1"/>
      <c r="M18" s="1"/>
      <c r="N18" s="1"/>
    </row>
    <row r="19" spans="1:14" s="25" customFormat="1" ht="108" customHeight="1">
      <c r="A19" s="24" t="s">
        <v>47</v>
      </c>
      <c r="B19" s="24" t="s">
        <v>48</v>
      </c>
      <c r="C19" s="24" t="s">
        <v>40</v>
      </c>
      <c r="D19" s="24" t="s">
        <v>41</v>
      </c>
      <c r="E19" s="24" t="s">
        <v>42</v>
      </c>
      <c r="F19" s="24" t="s">
        <v>43</v>
      </c>
      <c r="G19" s="24" t="s">
        <v>44</v>
      </c>
      <c r="H19" s="24" t="s">
        <v>45</v>
      </c>
      <c r="I19" s="30"/>
      <c r="J19" s="22"/>
      <c r="K19" s="22"/>
      <c r="L19" s="22"/>
      <c r="M19" s="22"/>
      <c r="N19" s="22"/>
    </row>
    <row r="20" spans="1:14" s="23" customFormat="1" ht="26.25" customHeight="1">
      <c r="A20" s="36">
        <v>446774.1</v>
      </c>
      <c r="B20" s="36">
        <v>6901.53</v>
      </c>
      <c r="C20" s="36">
        <v>66870.14</v>
      </c>
      <c r="D20" s="36">
        <v>264255.7</v>
      </c>
      <c r="E20" s="36">
        <v>5074</v>
      </c>
      <c r="F20" s="36">
        <v>36130.33</v>
      </c>
      <c r="G20" s="36">
        <v>243130.26</v>
      </c>
      <c r="H20" s="36">
        <v>454.52</v>
      </c>
      <c r="I20" s="36">
        <v>1069590.58</v>
      </c>
      <c r="J20" s="1"/>
      <c r="K20" s="1"/>
      <c r="L20" s="1"/>
      <c r="M20" s="1"/>
      <c r="N20" s="1"/>
    </row>
    <row r="21" spans="1:1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6">
    <mergeCell ref="A5:A6"/>
    <mergeCell ref="A1:K1"/>
    <mergeCell ref="B2:H2"/>
    <mergeCell ref="A18:H18"/>
    <mergeCell ref="I18:I19"/>
    <mergeCell ref="A17:I17"/>
  </mergeCells>
  <phoneticPr fontId="4" type="noConversion"/>
  <pageMargins left="0.99" right="0.19685039370078741" top="0.17" bottom="0.16" header="0.17" footer="0.16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2019-08-29T06:07:04Z</cp:lastPrinted>
  <dcterms:created xsi:type="dcterms:W3CDTF">2019-07-09T13:15:08Z</dcterms:created>
  <dcterms:modified xsi:type="dcterms:W3CDTF">2019-08-29T06:09:04Z</dcterms:modified>
</cp:coreProperties>
</file>